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dvaldo\Downloads\"/>
    </mc:Choice>
  </mc:AlternateContent>
  <xr:revisionPtr revIDLastSave="0" documentId="11_A7F4EC463E18CFE54D273363A02C56C2D54002FB" xr6:coauthVersionLast="47" xr6:coauthVersionMax="47" xr10:uidLastSave="{00000000-0000-0000-0000-000000000000}"/>
  <bookViews>
    <workbookView xWindow="-110" yWindow="-110" windowWidth="38620" windowHeight="21100" activeTab="3" xr2:uid="{00000000-000D-0000-FFFF-FFFF00000000}"/>
  </bookViews>
  <sheets>
    <sheet name="Start Here" sheetId="1" r:id="rId1"/>
    <sheet name="Ladder Tracker" sheetId="2" r:id="rId2"/>
    <sheet name="Monthly Progress" sheetId="3" r:id="rId3"/>
    <sheet name="Milestone Checklis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4" l="1"/>
  <c r="C18" i="3"/>
  <c r="C17" i="3"/>
  <c r="C16" i="3"/>
  <c r="C15" i="3"/>
  <c r="C14" i="3"/>
  <c r="C13" i="3"/>
  <c r="C12" i="3"/>
  <c r="C11" i="3"/>
  <c r="C10" i="3"/>
  <c r="C9" i="3"/>
  <c r="C8" i="3"/>
  <c r="C7" i="3"/>
  <c r="B7" i="3"/>
  <c r="E7" i="3" s="1"/>
  <c r="D24" i="2"/>
  <c r="C24" i="2"/>
  <c r="F24" i="2" s="1"/>
  <c r="A24" i="2"/>
  <c r="D18" i="2"/>
  <c r="H18" i="2" s="1"/>
  <c r="C18" i="2"/>
  <c r="B10" i="4" s="1"/>
  <c r="H17" i="2"/>
  <c r="F17" i="2"/>
  <c r="D17" i="2"/>
  <c r="C17" i="2"/>
  <c r="E17" i="2" s="1"/>
  <c r="G17" i="2" s="1"/>
  <c r="D16" i="2"/>
  <c r="E16" i="2" s="1"/>
  <c r="G16" i="2" s="1"/>
  <c r="C16" i="2"/>
  <c r="B8" i="4" s="1"/>
  <c r="D15" i="2"/>
  <c r="H15" i="2" s="1"/>
  <c r="C15" i="2"/>
  <c r="B7" i="4" s="1"/>
  <c r="F6" i="2"/>
  <c r="D6" i="2"/>
  <c r="B8" i="3" l="1"/>
  <c r="E8" i="3" s="1"/>
  <c r="G7" i="3"/>
  <c r="F7" i="3"/>
  <c r="F16" i="2"/>
  <c r="E15" i="2"/>
  <c r="G15" i="2" s="1"/>
  <c r="F15" i="2"/>
  <c r="H16" i="2"/>
  <c r="E18" i="2"/>
  <c r="G18" i="2" s="1"/>
  <c r="F18" i="2"/>
  <c r="G8" i="3"/>
  <c r="B9" i="3" l="1"/>
  <c r="E9" i="3" s="1"/>
  <c r="F8" i="3"/>
  <c r="B10" i="3" l="1"/>
  <c r="E10" i="3" s="1"/>
  <c r="F9" i="3"/>
  <c r="G9" i="3"/>
  <c r="F10" i="3" l="1"/>
  <c r="B11" i="3"/>
  <c r="E11" i="3" s="1"/>
  <c r="G10" i="3"/>
  <c r="F11" i="3" l="1"/>
  <c r="B12" i="3"/>
  <c r="E12" i="3" s="1"/>
  <c r="G11" i="3"/>
  <c r="F12" i="3" l="1"/>
  <c r="B13" i="3"/>
  <c r="E13" i="3" s="1"/>
  <c r="G12" i="3"/>
  <c r="B14" i="3" l="1"/>
  <c r="E14" i="3" s="1"/>
  <c r="F13" i="3"/>
  <c r="G13" i="3"/>
  <c r="B15" i="3" l="1"/>
  <c r="E15" i="3" s="1"/>
  <c r="F14" i="3"/>
  <c r="G14" i="3"/>
  <c r="B16" i="3" l="1"/>
  <c r="E16" i="3" s="1"/>
  <c r="F15" i="3"/>
  <c r="G15" i="3"/>
  <c r="B17" i="3" l="1"/>
  <c r="E17" i="3" s="1"/>
  <c r="F16" i="3"/>
  <c r="G16" i="3"/>
  <c r="B18" i="3" l="1"/>
  <c r="E18" i="3" s="1"/>
  <c r="F17" i="3"/>
  <c r="G17" i="3"/>
  <c r="F18" i="3" l="1"/>
  <c r="G18" i="3"/>
</calcChain>
</file>

<file path=xl/sharedStrings.xml><?xml version="1.0" encoding="utf-8"?>
<sst xmlns="http://schemas.openxmlformats.org/spreadsheetml/2006/main" count="102" uniqueCount="91">
  <si>
    <t>Emergency Fund Ladder Tracker</t>
  </si>
  <si>
    <t>Build your emergency fund one useful milestone at a time.</t>
  </si>
  <si>
    <t>Use this tracker after completing the Verestly Emergency Fund Ladder Planner. Enter your current savings, core monthly expenses, monthly contribution, and ladder targets. The workbook will identify your current level, your next milestone, the amount still needed, and an estimated timeline.</t>
  </si>
  <si>
    <t>QUICK START</t>
  </si>
  <si>
    <t>1</t>
  </si>
  <si>
    <t>Open the Ladder Tracker tab</t>
  </si>
  <si>
    <t>Enter your current emergency savings and core monthly expenses.</t>
  </si>
  <si>
    <t>2</t>
  </si>
  <si>
    <t>Confirm your ladder targets</t>
  </si>
  <si>
    <t>The default milestones are editable so you can match the web planner result.</t>
  </si>
  <si>
    <t>3</t>
  </si>
  <si>
    <t>Set your monthly contribution</t>
  </si>
  <si>
    <t>Use the amount you can realistically add to emergency savings each month.</t>
  </si>
  <si>
    <t>4</t>
  </si>
  <si>
    <t>Track monthly progress</t>
  </si>
  <si>
    <t>Update the Monthly Progress tab as your balance changes.</t>
  </si>
  <si>
    <t>5</t>
  </si>
  <si>
    <t>Recalculate when life changes</t>
  </si>
  <si>
    <t>Update expenses or targets after major changes in income or household costs.</t>
  </si>
  <si>
    <t>Important: This workbook is an educational planning tool, not financial advice. Emergency-fund needs vary by household, job stability, insurance coverage, debt obligations, and other factors.</t>
  </si>
  <si>
    <t>Verestly • Emergency Fund Ladder Tracker • Free Excel Tool</t>
  </si>
  <si>
    <t>Your Emergency Fund Ladder</t>
  </si>
  <si>
    <t>INPUTS — edit the light-green cells</t>
  </si>
  <si>
    <t>CURRENT LEVEL</t>
  </si>
  <si>
    <t>NEXT MILESTONE</t>
  </si>
  <si>
    <t>Current emergency savings</t>
  </si>
  <si>
    <t>Core monthly expenses</t>
  </si>
  <si>
    <t>Monthly contribution</t>
  </si>
  <si>
    <t>Starter Buffer target</t>
  </si>
  <si>
    <t>Stability Buffer months</t>
  </si>
  <si>
    <t>Full Emergency Fund months</t>
  </si>
  <si>
    <t>Level</t>
  </si>
  <si>
    <t>Milestone</t>
  </si>
  <si>
    <t>Target</t>
  </si>
  <si>
    <t>Current Savings</t>
  </si>
  <si>
    <t>Gap Remaining</t>
  </si>
  <si>
    <t>Progress</t>
  </si>
  <si>
    <t>Months to Level</t>
  </si>
  <si>
    <t>Status</t>
  </si>
  <si>
    <t>01</t>
  </si>
  <si>
    <t>Starter Buffer</t>
  </si>
  <si>
    <t>02</t>
  </si>
  <si>
    <t>One-Month Buffer</t>
  </si>
  <si>
    <t>03</t>
  </si>
  <si>
    <t>Stability Buffer</t>
  </si>
  <si>
    <t>04</t>
  </si>
  <si>
    <t>Full Emergency Fund</t>
  </si>
  <si>
    <t>YOUR NEXT STEP</t>
  </si>
  <si>
    <t>Next target</t>
  </si>
  <si>
    <t>Amount remaining</t>
  </si>
  <si>
    <t>Estimated months</t>
  </si>
  <si>
    <t>Monthly Emergency Fund Progress</t>
  </si>
  <si>
    <t>Update one row each month. Enter your ending emergency-fund balance and any notes.</t>
  </si>
  <si>
    <t>Month</t>
  </si>
  <si>
    <t>Starting Balance</t>
  </si>
  <si>
    <t>Contribution</t>
  </si>
  <si>
    <t>Withdrawals</t>
  </si>
  <si>
    <t>Ending Balance</t>
  </si>
  <si>
    <t>Change</t>
  </si>
  <si>
    <t>Progress to Full Fund</t>
  </si>
  <si>
    <t>Notes</t>
  </si>
  <si>
    <t>Month 1</t>
  </si>
  <si>
    <t>Month 2</t>
  </si>
  <si>
    <t>Month 3</t>
  </si>
  <si>
    <t>Month 4</t>
  </si>
  <si>
    <t>Month 5</t>
  </si>
  <si>
    <t>Month 6</t>
  </si>
  <si>
    <t>Month 7</t>
  </si>
  <si>
    <t>Month 8</t>
  </si>
  <si>
    <t>Month 9</t>
  </si>
  <si>
    <t>Month 10</t>
  </si>
  <si>
    <t>Month 11</t>
  </si>
  <si>
    <t>Month 12</t>
  </si>
  <si>
    <t>Emergency Fund Milestone Checklist</t>
  </si>
  <si>
    <t>Use this page to turn each ladder level into a practical checkpoint.</t>
  </si>
  <si>
    <t>Reached?</t>
  </si>
  <si>
    <t>Date Reached</t>
  </si>
  <si>
    <t>Where Savings Are Held</t>
  </si>
  <si>
    <t>Review Trigger</t>
  </si>
  <si>
    <t>No</t>
  </si>
  <si>
    <t>Suggested review triggers</t>
  </si>
  <si>
    <t>Income changes</t>
  </si>
  <si>
    <t>Recalculate after a meaningful increase or decrease in household income.</t>
  </si>
  <si>
    <t>Core expenses change</t>
  </si>
  <si>
    <t>Update the ladder when rent, insurance, childcare, debt payments, or other essentials change.</t>
  </si>
  <si>
    <t>Household changes</t>
  </si>
  <si>
    <t>Reassess after marriage, separation, a new dependent, or a change in living arrangement.</t>
  </si>
  <si>
    <t>Job stability changes</t>
  </si>
  <si>
    <t>Consider a larger buffer when income becomes less predictable.</t>
  </si>
  <si>
    <t>Major withdrawal</t>
  </si>
  <si>
    <t>After using the fund, set the next milestone to rebuild the amount withdrawn.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</si>
</sst>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3" x14ac:knownFonts="1">
    <font>
      <sz val="11"/>
      <name val="Carlito"/>
    </font>
    <font>
      <b/>
      <sz val="22"/>
      <color rgb="FFFFFFFF"/>
      <name val="Carlito"/>
    </font>
    <font>
      <b/>
      <sz val="14"/>
      <color rgb="FF123F35"/>
      <name val="Carlito"/>
    </font>
    <font>
      <sz val="11"/>
      <color rgb="FF24352F"/>
      <name val="Carlito"/>
    </font>
    <font>
      <b/>
      <sz val="11"/>
      <color rgb="FF123F35"/>
      <name val="Carlito"/>
    </font>
    <font>
      <b/>
      <sz val="11"/>
      <color rgb="FFFFFFFF"/>
      <name val="Carlito"/>
    </font>
    <font>
      <sz val="10"/>
      <color rgb="FF24352F"/>
      <name val="Carlito"/>
    </font>
    <font>
      <i/>
      <sz val="9"/>
      <color rgb="FF6B7D77"/>
      <name val="Carlito"/>
    </font>
    <font>
      <b/>
      <sz val="11"/>
      <color rgb="FF24352F"/>
      <name val="Carlito"/>
    </font>
    <font>
      <b/>
      <sz val="10"/>
      <color rgb="FFFFFFFF"/>
      <name val="Carlito"/>
    </font>
    <font>
      <b/>
      <sz val="13"/>
      <color rgb="FF123F35"/>
      <name val="Carlito"/>
    </font>
    <font>
      <b/>
      <sz val="9"/>
      <color rgb="FF6B7D77"/>
      <name val="Carlito"/>
    </font>
    <font>
      <b/>
      <sz val="12"/>
      <color rgb="FF123F35"/>
      <name val="Carlito"/>
    </font>
  </fonts>
  <fills count="7">
    <fill>
      <patternFill patternType="none"/>
    </fill>
    <fill>
      <patternFill patternType="gray125"/>
    </fill>
    <fill>
      <patternFill patternType="solid">
        <fgColor rgb="FF123F35"/>
      </patternFill>
    </fill>
    <fill>
      <patternFill patternType="solid">
        <fgColor rgb="FFFAFBF8"/>
      </patternFill>
    </fill>
    <fill>
      <patternFill patternType="solid">
        <fgColor rgb="FFDDEFE8"/>
      </patternFill>
    </fill>
    <fill>
      <patternFill patternType="solid">
        <fgColor rgb="FF1F7A63"/>
      </patternFill>
    </fill>
    <fill>
      <patternFill patternType="solid">
        <fgColor rgb="FFF4F0E6"/>
      </patternFill>
    </fill>
  </fills>
  <borders count="1">
    <border>
      <left/>
      <right/>
      <top/>
      <bottom/>
      <diagonal/>
    </border>
  </borders>
  <cellStyleXfs count="1">
    <xf numFmtId="0" fontId="0" fillId="0" borderId="0"/>
  </cellStyleXfs>
  <cellXfs count="30">
    <xf numFmtId="0" fontId="0" fillId="0" borderId="0" xfId="0"/>
    <xf numFmtId="0" fontId="0" fillId="0" borderId="0" xfId="0" applyAlignment="1">
      <alignment wrapText="1"/>
    </xf>
    <xf numFmtId="0" fontId="0" fillId="4" borderId="0" xfId="0" applyFill="1"/>
    <xf numFmtId="0" fontId="5" fillId="5" borderId="0" xfId="0" applyFont="1" applyFill="1" applyAlignment="1">
      <alignment horizontal="center" vertical="center"/>
    </xf>
    <xf numFmtId="0" fontId="4" fillId="0" borderId="0" xfId="0" applyFont="1"/>
    <xf numFmtId="0" fontId="8" fillId="0" borderId="0" xfId="0" applyFont="1"/>
    <xf numFmtId="164" fontId="4" fillId="4" borderId="0" xfId="0" applyNumberFormat="1" applyFont="1" applyFill="1"/>
    <xf numFmtId="1" fontId="4" fillId="4" borderId="0" xfId="0" applyNumberFormat="1" applyFont="1" applyFill="1"/>
    <xf numFmtId="0" fontId="5" fillId="2" borderId="0" xfId="0" applyFont="1" applyFill="1" applyAlignment="1">
      <alignment horizontal="center"/>
    </xf>
    <xf numFmtId="0" fontId="5" fillId="2" borderId="0" xfId="0" applyFont="1" applyFill="1" applyAlignment="1">
      <alignment horizontal="center" vertical="center"/>
    </xf>
    <xf numFmtId="164" fontId="0" fillId="0" borderId="0" xfId="0" applyNumberFormat="1"/>
    <xf numFmtId="9" fontId="0" fillId="0" borderId="0" xfId="0" applyNumberFormat="1"/>
    <xf numFmtId="1" fontId="0" fillId="0" borderId="0" xfId="0" applyNumberFormat="1"/>
    <xf numFmtId="0" fontId="4" fillId="4" borderId="0" xfId="0" applyFont="1" applyFill="1" applyAlignment="1">
      <alignment horizontal="center"/>
    </xf>
    <xf numFmtId="0" fontId="11" fillId="0" borderId="0" xfId="0" applyFont="1"/>
    <xf numFmtId="0" fontId="12" fillId="3" borderId="0" xfId="0" applyFont="1" applyFill="1"/>
    <xf numFmtId="164" fontId="12" fillId="3" borderId="0" xfId="0" applyNumberFormat="1" applyFont="1" applyFill="1"/>
    <xf numFmtId="164" fontId="0" fillId="4" borderId="0" xfId="0" applyNumberFormat="1" applyFill="1"/>
    <xf numFmtId="0" fontId="1" fillId="2" borderId="0" xfId="0" applyFont="1" applyFill="1" applyAlignment="1">
      <alignment horizontal="left" vertical="center"/>
    </xf>
    <xf numFmtId="0" fontId="2" fillId="0" borderId="0" xfId="0" applyFont="1"/>
    <xf numFmtId="0" fontId="3" fillId="3" borderId="0" xfId="0" applyFont="1" applyFill="1" applyAlignment="1">
      <alignment vertical="center" wrapText="1"/>
    </xf>
    <xf numFmtId="0" fontId="4" fillId="4" borderId="0" xfId="0" applyFont="1" applyFill="1"/>
    <xf numFmtId="0" fontId="6" fillId="6" borderId="0" xfId="0" applyFont="1" applyFill="1" applyAlignment="1">
      <alignment vertical="center" wrapText="1"/>
    </xf>
    <xf numFmtId="0" fontId="7" fillId="0" borderId="0" xfId="0" applyFont="1" applyAlignment="1">
      <alignment horizontal="center"/>
    </xf>
    <xf numFmtId="0" fontId="1" fillId="2" borderId="0" xfId="0" applyFont="1" applyFill="1" applyAlignment="1">
      <alignment vertical="center"/>
    </xf>
    <xf numFmtId="0" fontId="9" fillId="5" borderId="0" xfId="0" applyFont="1" applyFill="1" applyAlignment="1">
      <alignment horizontal="center"/>
    </xf>
    <xf numFmtId="0" fontId="10" fillId="3" borderId="0" xfId="0" applyFont="1" applyFill="1" applyAlignment="1">
      <alignment horizontal="center" vertical="center" wrapText="1"/>
    </xf>
    <xf numFmtId="0" fontId="12" fillId="3" borderId="0" xfId="0" applyFont="1" applyFill="1"/>
    <xf numFmtId="164" fontId="12" fillId="3" borderId="0" xfId="0" applyNumberFormat="1" applyFont="1" applyFill="1"/>
    <xf numFmtId="0" fontId="3" fillId="0" borderId="0" xfId="0" applyFont="1" applyAlignment="1">
      <alignment wrapText="1"/>
    </xf>
  </cellXfs>
  <cellStyles count="1">
    <cellStyle name="Normal" xfId="0" builtinId="0"/>
  </cellStyles>
  <dxfs count="3">
    <dxf>
      <font>
        <b/>
        <color rgb="FF123F35"/>
      </font>
      <fill>
        <patternFill patternType="solid">
          <bgColor rgb="FFD9EEDC"/>
        </patternFill>
      </fill>
    </dxf>
    <dxf>
      <font>
        <color rgb="FF24352F"/>
      </font>
      <fill>
        <patternFill patternType="solid">
          <bgColor rgb="FFF4F0E6"/>
        </patternFill>
      </fill>
    </dxf>
    <dxf>
      <font>
        <b/>
        <color rgb="FF123F35"/>
      </font>
      <fill>
        <patternFill patternType="solid">
          <bgColor rgb="FFD9EED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Emergency Fund Ladder</a:t>
            </a:r>
          </a:p>
        </c:rich>
      </c:tx>
      <c:overlay val="1"/>
    </c:title>
    <c:autoTitleDeleted val="0"/>
    <c:plotArea>
      <c:layout/>
      <c:barChart>
        <c:barDir val="col"/>
        <c:grouping val="clustered"/>
        <c:varyColors val="0"/>
        <c:ser>
          <c:idx val="0"/>
          <c:order val="0"/>
          <c:tx>
            <c:v>Target</c:v>
          </c:tx>
          <c:invertIfNegative val="1"/>
          <c:cat>
            <c:strRef>
              <c:f>'Ladder Tracker'!$B$15:$B$18</c:f>
              <c:strCache>
                <c:ptCount val="4"/>
                <c:pt idx="0">
                  <c:v>Starter Buffer</c:v>
                </c:pt>
                <c:pt idx="1">
                  <c:v>One-Month Buffer</c:v>
                </c:pt>
                <c:pt idx="2">
                  <c:v>Stability Buffer</c:v>
                </c:pt>
                <c:pt idx="3">
                  <c:v>Full Emergency Fund</c:v>
                </c:pt>
              </c:strCache>
            </c:strRef>
          </c:cat>
          <c:val>
            <c:numRef>
              <c:f>'Ladder Tracker'!$C$15:$C$18</c:f>
              <c:numCache>
                <c:formatCode>\$#,##0.00</c:formatCode>
                <c:ptCount val="4"/>
                <c:pt idx="0">
                  <c:v>1000</c:v>
                </c:pt>
                <c:pt idx="1">
                  <c:v>3000</c:v>
                </c:pt>
                <c:pt idx="2">
                  <c:v>9000</c:v>
                </c:pt>
                <c:pt idx="3">
                  <c:v>18000</c:v>
                </c:pt>
              </c:numCache>
            </c:numRef>
          </c:val>
          <c:extLst>
            <c:ext xmlns:c16="http://schemas.microsoft.com/office/drawing/2014/chart" uri="{C3380CC4-5D6E-409C-BE32-E72D297353CC}">
              <c16:uniqueId val="{00000000-1289-4D39-AD7B-349177A80ED0}"/>
            </c:ext>
          </c:extLst>
        </c:ser>
        <c:ser>
          <c:idx val="1"/>
          <c:order val="1"/>
          <c:tx>
            <c:v>Current Savings</c:v>
          </c:tx>
          <c:invertIfNegative val="1"/>
          <c:cat>
            <c:strRef>
              <c:f>'Ladder Tracker'!$B$15:$B$18</c:f>
              <c:strCache>
                <c:ptCount val="4"/>
                <c:pt idx="0">
                  <c:v>Starter Buffer</c:v>
                </c:pt>
                <c:pt idx="1">
                  <c:v>One-Month Buffer</c:v>
                </c:pt>
                <c:pt idx="2">
                  <c:v>Stability Buffer</c:v>
                </c:pt>
                <c:pt idx="3">
                  <c:v>Full Emergency Fund</c:v>
                </c:pt>
              </c:strCache>
            </c:strRef>
          </c:cat>
          <c:val>
            <c:numRef>
              <c:f>'Ladder Tracker'!$D$15:$D$18</c:f>
              <c:numCache>
                <c:formatCode>\$#,##0.00</c:formatCode>
                <c:ptCount val="4"/>
                <c:pt idx="0">
                  <c:v>1500</c:v>
                </c:pt>
                <c:pt idx="1">
                  <c:v>1500</c:v>
                </c:pt>
                <c:pt idx="2">
                  <c:v>1500</c:v>
                </c:pt>
                <c:pt idx="3">
                  <c:v>1500</c:v>
                </c:pt>
              </c:numCache>
            </c:numRef>
          </c:val>
          <c:extLst>
            <c:ext xmlns:c16="http://schemas.microsoft.com/office/drawing/2014/chart" uri="{C3380CC4-5D6E-409C-BE32-E72D297353CC}">
              <c16:uniqueId val="{00000001-1289-4D39-AD7B-349177A80ED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12-Month Emergency Fund Trend</a:t>
            </a:r>
          </a:p>
        </c:rich>
      </c:tx>
      <c:overlay val="1"/>
    </c:title>
    <c:autoTitleDeleted val="0"/>
    <c:plotArea>
      <c:layout/>
      <c:lineChart>
        <c:grouping val="standard"/>
        <c:varyColors val="1"/>
        <c:ser>
          <c:idx val="0"/>
          <c:order val="0"/>
          <c:tx>
            <c:v>Series 1</c:v>
          </c:tx>
          <c:marker>
            <c:symbol val="none"/>
          </c:marker>
          <c:cat>
            <c:strLit>
              <c:ptCount val="1"/>
              <c:pt idx="0">
                <c:v>Item 1</c:v>
              </c:pt>
            </c:strLit>
          </c:cat>
          <c:val>
            <c:numLit>
              <c:formatCode>General</c:formatCode>
              <c:ptCount val="1"/>
              <c:pt idx="0">
                <c:v>0</c:v>
              </c:pt>
            </c:numLit>
          </c:val>
          <c:smooth val="1"/>
          <c:extLst>
            <c:ext xmlns:c16="http://schemas.microsoft.com/office/drawing/2014/chart" uri="{C3380CC4-5D6E-409C-BE32-E72D297353CC}">
              <c16:uniqueId val="{00000000-7C16-4C64-BCA6-21373C202747}"/>
            </c:ext>
          </c:extLst>
        </c:ser>
        <c:ser>
          <c:idx val="1"/>
          <c:order val="1"/>
          <c:tx>
            <c:v>Ending Balance</c:v>
          </c:tx>
          <c:marker>
            <c:symbol val="none"/>
          </c:marker>
          <c:cat>
            <c:strRef>
              <c:f>'Monthly Progress'!$A$7:$A$18</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'Monthly Progress'!$E$7:$E$18</c:f>
              <c:numCache>
                <c:formatCode>\$#,##0.00</c:formatCode>
                <c:ptCount val="12"/>
                <c:pt idx="0">
                  <c:v>1850</c:v>
                </c:pt>
                <c:pt idx="1">
                  <c:v>2200</c:v>
                </c:pt>
                <c:pt idx="2">
                  <c:v>2550</c:v>
                </c:pt>
                <c:pt idx="3">
                  <c:v>2900</c:v>
                </c:pt>
                <c:pt idx="4">
                  <c:v>3250</c:v>
                </c:pt>
                <c:pt idx="5">
                  <c:v>3600</c:v>
                </c:pt>
                <c:pt idx="6">
                  <c:v>3950</c:v>
                </c:pt>
                <c:pt idx="7">
                  <c:v>4300</c:v>
                </c:pt>
                <c:pt idx="8">
                  <c:v>4650</c:v>
                </c:pt>
                <c:pt idx="9">
                  <c:v>5000</c:v>
                </c:pt>
                <c:pt idx="10">
                  <c:v>5350</c:v>
                </c:pt>
                <c:pt idx="11">
                  <c:v>5700</c:v>
                </c:pt>
              </c:numCache>
            </c:numRef>
          </c:val>
          <c:smooth val="1"/>
          <c:extLst>
            <c:ext xmlns:c16="http://schemas.microsoft.com/office/drawing/2014/chart" uri="{C3380CC4-5D6E-409C-BE32-E72D297353CC}">
              <c16:uniqueId val="{00000001-7C16-4C64-BCA6-21373C202747}"/>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17</xdr:col>
      <xdr:colOff>0</xdr:colOff>
      <xdr:row>18</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3</xdr:row>
      <xdr:rowOff>0</xdr:rowOff>
    </xdr:from>
    <xdr:to>
      <xdr:col>17</xdr:col>
      <xdr:colOff>0</xdr:colOff>
      <xdr:row>18</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workbookViewId="0">
      <selection sqref="A1:H2"/>
    </sheetView>
  </sheetViews>
  <sheetFormatPr defaultRowHeight="14.5" x14ac:dyDescent="0.35"/>
  <cols>
    <col min="1" max="1" width="8" customWidth="1"/>
    <col min="2" max="2" width="26" customWidth="1"/>
    <col min="3" max="3" width="56" customWidth="1"/>
    <col min="4" max="8" width="12" customWidth="1"/>
  </cols>
  <sheetData>
    <row r="1" spans="1:8" ht="14.65" customHeight="1" x14ac:dyDescent="0.35">
      <c r="A1" s="18" t="s">
        <v>0</v>
      </c>
      <c r="B1" s="18"/>
      <c r="C1" s="18"/>
      <c r="D1" s="18"/>
      <c r="E1" s="18"/>
      <c r="F1" s="18"/>
      <c r="G1" s="18"/>
      <c r="H1" s="18"/>
    </row>
    <row r="2" spans="1:8" ht="14.65" customHeight="1" x14ac:dyDescent="0.35">
      <c r="A2" s="18"/>
      <c r="B2" s="18"/>
      <c r="C2" s="18"/>
      <c r="D2" s="18"/>
      <c r="E2" s="18"/>
      <c r="F2" s="18"/>
      <c r="G2" s="18"/>
      <c r="H2" s="18"/>
    </row>
    <row r="3" spans="1:8" ht="14.65" customHeight="1" x14ac:dyDescent="0.35"/>
    <row r="4" spans="1:8" ht="14.65" customHeight="1" x14ac:dyDescent="0.45">
      <c r="A4" s="19" t="s">
        <v>1</v>
      </c>
      <c r="B4" s="19"/>
      <c r="C4" s="19"/>
      <c r="D4" s="19"/>
      <c r="E4" s="19"/>
      <c r="F4" s="19"/>
      <c r="G4" s="19"/>
      <c r="H4" s="19"/>
    </row>
    <row r="5" spans="1:8" ht="14.65" customHeight="1" x14ac:dyDescent="0.35"/>
    <row r="6" spans="1:8" ht="14.65" customHeight="1" x14ac:dyDescent="0.35">
      <c r="A6" s="20" t="s">
        <v>2</v>
      </c>
      <c r="B6" s="20"/>
      <c r="C6" s="20"/>
      <c r="D6" s="20"/>
      <c r="E6" s="20"/>
      <c r="F6" s="20"/>
      <c r="G6" s="20"/>
      <c r="H6" s="20"/>
    </row>
    <row r="7" spans="1:8" ht="14.65" customHeight="1" x14ac:dyDescent="0.35">
      <c r="A7" s="20"/>
      <c r="B7" s="20"/>
      <c r="C7" s="20"/>
      <c r="D7" s="20"/>
      <c r="E7" s="20"/>
      <c r="F7" s="20"/>
      <c r="G7" s="20"/>
      <c r="H7" s="20"/>
    </row>
    <row r="8" spans="1:8" ht="14.65" customHeight="1" x14ac:dyDescent="0.35">
      <c r="A8" s="20"/>
      <c r="B8" s="20"/>
      <c r="C8" s="20"/>
      <c r="D8" s="20"/>
      <c r="E8" s="20"/>
      <c r="F8" s="20"/>
      <c r="G8" s="20"/>
      <c r="H8" s="20"/>
    </row>
    <row r="9" spans="1:8" ht="14.65" customHeight="1" x14ac:dyDescent="0.35"/>
    <row r="10" spans="1:8" ht="14.65" customHeight="1" x14ac:dyDescent="0.35">
      <c r="A10" s="21" t="s">
        <v>3</v>
      </c>
      <c r="B10" s="21"/>
      <c r="C10" s="21"/>
      <c r="D10" s="21"/>
      <c r="E10" s="21"/>
      <c r="F10" s="21"/>
      <c r="G10" s="21"/>
      <c r="H10" s="21"/>
    </row>
    <row r="11" spans="1:8" ht="14.65" customHeight="1" x14ac:dyDescent="0.35"/>
    <row r="12" spans="1:8" ht="14.65" customHeight="1" x14ac:dyDescent="0.35">
      <c r="A12" s="3" t="s">
        <v>4</v>
      </c>
      <c r="B12" s="4" t="s">
        <v>5</v>
      </c>
      <c r="C12" s="1" t="s">
        <v>6</v>
      </c>
    </row>
    <row r="13" spans="1:8" ht="14.65" customHeight="1" x14ac:dyDescent="0.35">
      <c r="A13" s="3" t="s">
        <v>7</v>
      </c>
      <c r="B13" s="4" t="s">
        <v>8</v>
      </c>
      <c r="C13" s="1" t="s">
        <v>9</v>
      </c>
    </row>
    <row r="14" spans="1:8" ht="14.65" customHeight="1" x14ac:dyDescent="0.35">
      <c r="A14" s="3" t="s">
        <v>10</v>
      </c>
      <c r="B14" s="4" t="s">
        <v>11</v>
      </c>
      <c r="C14" s="1" t="s">
        <v>12</v>
      </c>
    </row>
    <row r="15" spans="1:8" ht="14.65" customHeight="1" x14ac:dyDescent="0.35">
      <c r="A15" s="3" t="s">
        <v>13</v>
      </c>
      <c r="B15" s="4" t="s">
        <v>14</v>
      </c>
      <c r="C15" s="1" t="s">
        <v>15</v>
      </c>
    </row>
    <row r="16" spans="1:8" ht="14.65" customHeight="1" x14ac:dyDescent="0.35">
      <c r="A16" s="3" t="s">
        <v>16</v>
      </c>
      <c r="B16" s="4" t="s">
        <v>17</v>
      </c>
      <c r="C16" s="1" t="s">
        <v>18</v>
      </c>
    </row>
    <row r="17" spans="1:8" ht="14.65" customHeight="1" x14ac:dyDescent="0.35"/>
    <row r="18" spans="1:8" ht="14.65" customHeight="1" x14ac:dyDescent="0.35"/>
    <row r="19" spans="1:8" ht="14.65" customHeight="1" x14ac:dyDescent="0.35">
      <c r="A19" s="22" t="s">
        <v>19</v>
      </c>
      <c r="B19" s="22"/>
      <c r="C19" s="22"/>
      <c r="D19" s="22"/>
      <c r="E19" s="22"/>
      <c r="F19" s="22"/>
      <c r="G19" s="22"/>
      <c r="H19" s="22"/>
    </row>
    <row r="20" spans="1:8" ht="14.65" customHeight="1" x14ac:dyDescent="0.35">
      <c r="A20" s="22"/>
      <c r="B20" s="22"/>
      <c r="C20" s="22"/>
      <c r="D20" s="22"/>
      <c r="E20" s="22"/>
      <c r="F20" s="22"/>
      <c r="G20" s="22"/>
      <c r="H20" s="22"/>
    </row>
    <row r="21" spans="1:8" ht="14.65" customHeight="1" x14ac:dyDescent="0.35"/>
    <row r="22" spans="1:8" ht="14.65" customHeight="1" x14ac:dyDescent="0.35">
      <c r="A22" s="23" t="s">
        <v>20</v>
      </c>
      <c r="B22" s="23"/>
      <c r="C22" s="23"/>
      <c r="D22" s="23"/>
      <c r="E22" s="23"/>
      <c r="F22" s="23"/>
      <c r="G22" s="23"/>
      <c r="H22" s="23"/>
    </row>
  </sheetData>
  <mergeCells count="6">
    <mergeCell ref="A22:H22"/>
    <mergeCell ref="A1:H2"/>
    <mergeCell ref="A4:H4"/>
    <mergeCell ref="A6:H8"/>
    <mergeCell ref="A10:H10"/>
    <mergeCell ref="A19:H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workbookViewId="0">
      <selection sqref="A1:H2"/>
    </sheetView>
  </sheetViews>
  <sheetFormatPr defaultRowHeight="14.5" x14ac:dyDescent="0.35"/>
  <cols>
    <col min="1" max="1" width="12" customWidth="1"/>
    <col min="2" max="2" width="24" customWidth="1"/>
    <col min="3" max="3" width="16" customWidth="1"/>
    <col min="4" max="5" width="18" customWidth="1"/>
    <col min="6" max="6" width="14" customWidth="1"/>
    <col min="7" max="8" width="16" customWidth="1"/>
    <col min="9" max="9" width="3" customWidth="1"/>
    <col min="10" max="17" width="12" customWidth="1"/>
  </cols>
  <sheetData>
    <row r="1" spans="1:8" ht="14.65" customHeight="1" x14ac:dyDescent="0.35">
      <c r="A1" s="24" t="s">
        <v>21</v>
      </c>
      <c r="B1" s="24"/>
      <c r="C1" s="24"/>
      <c r="D1" s="24"/>
      <c r="E1" s="24"/>
      <c r="F1" s="24"/>
      <c r="G1" s="24"/>
      <c r="H1" s="24"/>
    </row>
    <row r="2" spans="1:8" ht="14.65" customHeight="1" x14ac:dyDescent="0.35">
      <c r="A2" s="24"/>
      <c r="B2" s="24"/>
      <c r="C2" s="24"/>
      <c r="D2" s="24"/>
      <c r="E2" s="24"/>
      <c r="F2" s="24"/>
      <c r="G2" s="24"/>
      <c r="H2" s="24"/>
    </row>
    <row r="3" spans="1:8" ht="14.65" customHeight="1" x14ac:dyDescent="0.35"/>
    <row r="4" spans="1:8" ht="14.65" customHeight="1" x14ac:dyDescent="0.35">
      <c r="A4" s="21" t="s">
        <v>22</v>
      </c>
      <c r="B4" s="21"/>
      <c r="C4" s="21"/>
      <c r="D4" s="21"/>
      <c r="E4" s="21"/>
      <c r="F4" s="21"/>
      <c r="G4" s="21"/>
      <c r="H4" s="21"/>
    </row>
    <row r="5" spans="1:8" ht="14.65" customHeight="1" x14ac:dyDescent="0.35">
      <c r="D5" s="25" t="s">
        <v>23</v>
      </c>
      <c r="E5" s="25"/>
      <c r="F5" s="25" t="s">
        <v>24</v>
      </c>
      <c r="G5" s="25"/>
    </row>
    <row r="6" spans="1:8" ht="14.65" customHeight="1" x14ac:dyDescent="0.35">
      <c r="A6" s="5" t="s">
        <v>25</v>
      </c>
      <c r="B6" s="6">
        <v>1500</v>
      </c>
      <c r="D6" s="26" t="str">
        <f>IF(B6&gt;=B9*B11,"Full Emergency Fund",IF(B6&gt;=B9*B10,"Stability Buffer",IF(B6&gt;=B9,"One-Month Buffer",IF(B6&gt;=B8,"Starter Buffer","Building Starter Buffer"))))</f>
        <v>One-Month Buffer</v>
      </c>
      <c r="E6" s="26"/>
      <c r="F6" s="26" t="str">
        <f>IF(B6&gt;=B9*B11,"Complete",IF(B6&gt;=B9*B10,"Full Emergency Fund",IF(B6&gt;=B9,"Stability Buffer",IF(B6&gt;=B8,"One-Month Buffer","Starter Buffer"))))</f>
        <v>Stability Buffer</v>
      </c>
      <c r="G6" s="26"/>
    </row>
    <row r="7" spans="1:8" ht="14.65" customHeight="1" x14ac:dyDescent="0.35">
      <c r="A7" s="5" t="s">
        <v>26</v>
      </c>
      <c r="B7" s="6">
        <v>3000</v>
      </c>
      <c r="D7" s="26"/>
      <c r="E7" s="26"/>
      <c r="F7" s="26"/>
      <c r="G7" s="26"/>
    </row>
    <row r="8" spans="1:8" ht="14.65" customHeight="1" x14ac:dyDescent="0.35">
      <c r="A8" s="5" t="s">
        <v>27</v>
      </c>
      <c r="B8" s="6">
        <v>350</v>
      </c>
    </row>
    <row r="9" spans="1:8" ht="14.65" customHeight="1" x14ac:dyDescent="0.35">
      <c r="A9" s="5" t="s">
        <v>28</v>
      </c>
      <c r="B9" s="6">
        <v>1000</v>
      </c>
    </row>
    <row r="10" spans="1:8" ht="14.65" customHeight="1" x14ac:dyDescent="0.35">
      <c r="A10" s="5" t="s">
        <v>29</v>
      </c>
      <c r="B10" s="7">
        <v>3</v>
      </c>
    </row>
    <row r="11" spans="1:8" ht="14.65" customHeight="1" x14ac:dyDescent="0.35">
      <c r="A11" s="5" t="s">
        <v>30</v>
      </c>
      <c r="B11" s="7">
        <v>6</v>
      </c>
    </row>
    <row r="12" spans="1:8" ht="14.65" customHeight="1" x14ac:dyDescent="0.35"/>
    <row r="13" spans="1:8" ht="14.65" customHeight="1" x14ac:dyDescent="0.35"/>
    <row r="14" spans="1:8" ht="14.65" customHeight="1" x14ac:dyDescent="0.35">
      <c r="A14" s="9" t="s">
        <v>31</v>
      </c>
      <c r="B14" s="9" t="s">
        <v>32</v>
      </c>
      <c r="C14" s="9" t="s">
        <v>33</v>
      </c>
      <c r="D14" s="9" t="s">
        <v>34</v>
      </c>
      <c r="E14" s="9" t="s">
        <v>35</v>
      </c>
      <c r="F14" s="9" t="s">
        <v>36</v>
      </c>
      <c r="G14" s="9" t="s">
        <v>37</v>
      </c>
      <c r="H14" s="9" t="s">
        <v>38</v>
      </c>
    </row>
    <row r="15" spans="1:8" ht="14.65" customHeight="1" x14ac:dyDescent="0.35">
      <c r="A15" s="13" t="s">
        <v>39</v>
      </c>
      <c r="B15" s="4" t="s">
        <v>40</v>
      </c>
      <c r="C15" s="10">
        <f>$B$9</f>
        <v>1000</v>
      </c>
      <c r="D15" s="10">
        <f>$B$6</f>
        <v>1500</v>
      </c>
      <c r="E15" s="10">
        <f>MAX(C15-D15,0)</f>
        <v>0</v>
      </c>
      <c r="F15" s="11">
        <f>MIN(IF(C15=0,0,D15/C15),1)</f>
        <v>1</v>
      </c>
      <c r="G15" s="12">
        <f>IF(E15=0,0,IF($B$8&lt;=0,"—",ROUNDUP(E15/$B$8,0)))</f>
        <v>0</v>
      </c>
      <c r="H15" t="str">
        <f>IF(D15&gt;=C15,"Reached","Next / Future")</f>
        <v>Reached</v>
      </c>
    </row>
    <row r="16" spans="1:8" ht="14.65" customHeight="1" x14ac:dyDescent="0.35">
      <c r="A16" s="13" t="s">
        <v>41</v>
      </c>
      <c r="B16" s="4" t="s">
        <v>42</v>
      </c>
      <c r="C16" s="10">
        <f>$B$7</f>
        <v>3000</v>
      </c>
      <c r="D16" s="10">
        <f>$B$6</f>
        <v>1500</v>
      </c>
      <c r="E16" s="10">
        <f>MAX(C16-D16,0)</f>
        <v>1500</v>
      </c>
      <c r="F16" s="11">
        <f>MIN(IF(C16=0,0,D16/C16),1)</f>
        <v>0.5</v>
      </c>
      <c r="G16" s="12">
        <f>IF(E16=0,0,IF($B$8&lt;=0,"—",ROUNDUP(E16/$B$8,0)))</f>
        <v>5</v>
      </c>
      <c r="H16" t="str">
        <f>IF(D16&gt;=C16,"Reached","Next / Future")</f>
        <v>Next / Future</v>
      </c>
    </row>
    <row r="17" spans="1:8" ht="14.65" customHeight="1" x14ac:dyDescent="0.35">
      <c r="A17" s="13" t="s">
        <v>43</v>
      </c>
      <c r="B17" s="4" t="s">
        <v>44</v>
      </c>
      <c r="C17" s="10">
        <f>$B$7*$B$10</f>
        <v>9000</v>
      </c>
      <c r="D17" s="10">
        <f>$B$6</f>
        <v>1500</v>
      </c>
      <c r="E17" s="10">
        <f>MAX(C17-D17,0)</f>
        <v>7500</v>
      </c>
      <c r="F17" s="11">
        <f>MIN(IF(C17=0,0,D17/C17),1)</f>
        <v>0.16666666666666666</v>
      </c>
      <c r="G17" s="12">
        <f>IF(E17=0,0,IF($B$8&lt;=0,"—",ROUNDUP(E17/$B$8,0)))</f>
        <v>22</v>
      </c>
      <c r="H17" t="str">
        <f>IF(D17&gt;=C17,"Reached","Next / Future")</f>
        <v>Next / Future</v>
      </c>
    </row>
    <row r="18" spans="1:8" ht="14.65" customHeight="1" x14ac:dyDescent="0.35">
      <c r="A18" s="13" t="s">
        <v>45</v>
      </c>
      <c r="B18" s="4" t="s">
        <v>46</v>
      </c>
      <c r="C18" s="10">
        <f>$B$7*$B$11</f>
        <v>18000</v>
      </c>
      <c r="D18" s="10">
        <f>$B$6</f>
        <v>1500</v>
      </c>
      <c r="E18" s="10">
        <f>MAX(C18-D18,0)</f>
        <v>16500</v>
      </c>
      <c r="F18" s="11">
        <f>MIN(IF(C18=0,0,D18/C18),1)</f>
        <v>8.3333333333333329E-2</v>
      </c>
      <c r="G18" s="12">
        <f>IF(E18=0,0,IF($B$8&lt;=0,"—",ROUNDUP(E18/$B$8,0)))</f>
        <v>48</v>
      </c>
      <c r="H18" t="str">
        <f>IF(D18&gt;=C18,"Reached","Next / Future")</f>
        <v>Next / Future</v>
      </c>
    </row>
    <row r="19" spans="1:8" ht="14.65" customHeight="1" x14ac:dyDescent="0.35"/>
    <row r="20" spans="1:8" ht="14.65" customHeight="1" x14ac:dyDescent="0.35"/>
    <row r="21" spans="1:8" ht="14.65" customHeight="1" x14ac:dyDescent="0.35">
      <c r="A21" s="21" t="s">
        <v>47</v>
      </c>
      <c r="B21" s="21"/>
      <c r="C21" s="21"/>
      <c r="D21" s="21"/>
      <c r="E21" s="21"/>
      <c r="F21" s="21"/>
      <c r="G21" s="21"/>
      <c r="H21" s="21"/>
    </row>
    <row r="22" spans="1:8" ht="14.65" customHeight="1" x14ac:dyDescent="0.35"/>
    <row r="23" spans="1:8" ht="14.65" customHeight="1" x14ac:dyDescent="0.35">
      <c r="A23" s="14" t="s">
        <v>48</v>
      </c>
      <c r="B23" s="14" t="s">
        <v>49</v>
      </c>
      <c r="C23" s="14"/>
      <c r="D23" s="14" t="s">
        <v>27</v>
      </c>
      <c r="E23" s="14" t="s">
        <v>50</v>
      </c>
      <c r="F23" s="14"/>
    </row>
    <row r="24" spans="1:8" ht="14.65" customHeight="1" x14ac:dyDescent="0.35">
      <c r="A24" s="27" t="str">
        <f>IF(B6&gt;=B9*B11,"All ladder milestones reached",IF(B6&gt;=B9*B10,"Full Emergency Fund",IF(B6&gt;=B9,"Stability Buffer",IF(B6&gt;=B8,"One-Month Buffer","Starter Buffer"))))</f>
        <v>Stability Buffer</v>
      </c>
      <c r="B24" s="27"/>
      <c r="C24" s="16">
        <f>IF(B6&gt;=B9*B11,0,IF(B6&gt;=B9*B10,MAX(B9*B11-B6,0),IF(B6&gt;=B9,MAX(B9*B10-B6,0),IF(B6&gt;=B8,MAX(B9-B6,0),MAX(B8-B6,0)))))</f>
        <v>1500</v>
      </c>
      <c r="D24" s="28">
        <f>$B$8</f>
        <v>350</v>
      </c>
      <c r="E24" s="27"/>
      <c r="F24" s="15">
        <f>IF(C24=0,0,IF(D24&lt;=0,"—",ROUNDUP(C24/D24,0)))</f>
        <v>5</v>
      </c>
    </row>
    <row r="25" spans="1:8" ht="14.65" customHeight="1" x14ac:dyDescent="0.35"/>
    <row r="26" spans="1:8" ht="14.65" customHeight="1" x14ac:dyDescent="0.35"/>
    <row r="27" spans="1:8" ht="14.65" customHeight="1" x14ac:dyDescent="0.35"/>
    <row r="28" spans="1:8" ht="14.65" customHeight="1" x14ac:dyDescent="0.35"/>
    <row r="29" spans="1:8" ht="14.65" customHeight="1" x14ac:dyDescent="0.35"/>
    <row r="30" spans="1:8" ht="14.65" customHeight="1" x14ac:dyDescent="0.35"/>
  </sheetData>
  <mergeCells count="9">
    <mergeCell ref="A21:H21"/>
    <mergeCell ref="A24:B24"/>
    <mergeCell ref="D24:E24"/>
    <mergeCell ref="A1:H2"/>
    <mergeCell ref="A4:H4"/>
    <mergeCell ref="D5:E5"/>
    <mergeCell ref="F5:G5"/>
    <mergeCell ref="D6:E7"/>
    <mergeCell ref="F6:G7"/>
  </mergeCells>
  <conditionalFormatting sqref="F15:F18">
    <cfRule type="dataBar" priority="1">
      <dataBar>
        <cfvo type="min"/>
        <cfvo type="max"/>
        <color rgb="FF0F766E"/>
      </dataBar>
    </cfRule>
    <cfRule type="dataBar" priority="4">
      <dataBar>
        <cfvo type="min"/>
        <cfvo type="max"/>
        <color rgb="FF0F766E"/>
      </dataBar>
      <extLst>
        <ext xmlns:x14="http://schemas.microsoft.com/office/spreadsheetml/2009/9/main" uri="{B025F937-C7B1-47D3-B67F-A62EFF666E3E}">
          <x14:id>{71E57AB7-FDA5-9379-209C-7FC9FFE3C5C7}</x14:id>
        </ext>
      </extLst>
    </cfRule>
  </conditionalFormatting>
  <conditionalFormatting sqref="H15:H18">
    <cfRule type="expression" dxfId="2" priority="2">
      <formula>H15="Reached"</formula>
    </cfRule>
    <cfRule type="expression" dxfId="1" priority="3">
      <formula>H15="Next / Future"</formula>
    </cfRule>
  </conditionalFormatting>
  <dataValidations count="1">
    <dataValidation sqref="B10:B11" xr:uid="{00000000-0002-0000-0100-000000000000}">
      <formula1>1</formula1>
      <formula2>24</formula2>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71E57AB7-FDA5-9379-209C-7FC9FFE3C5C7}">
            <x14:dataBar>
              <x14:cfvo type="min"/>
              <x14:cfvo type="max"/>
              <x14:negativeFillColor auto="1"/>
              <x14:axisColor auto="1"/>
            </x14:dataBar>
          </x14:cfRule>
          <xm:sqref>F15:F18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workbookViewId="0">
      <selection sqref="A1:H2"/>
    </sheetView>
  </sheetViews>
  <sheetFormatPr defaultRowHeight="14.5" x14ac:dyDescent="0.35"/>
  <cols>
    <col min="1" max="1" width="12" customWidth="1"/>
    <col min="2" max="2" width="17" customWidth="1"/>
    <col min="3" max="3" width="16" customWidth="1"/>
    <col min="4" max="4" width="14" customWidth="1"/>
    <col min="5" max="5" width="17" customWidth="1"/>
    <col min="6" max="6" width="14" customWidth="1"/>
    <col min="7" max="7" width="18" customWidth="1"/>
    <col min="8" max="8" width="34" customWidth="1"/>
    <col min="9" max="9" width="3" customWidth="1"/>
    <col min="10" max="17" width="12" customWidth="1"/>
  </cols>
  <sheetData>
    <row r="1" spans="1:8" ht="14.65" customHeight="1" x14ac:dyDescent="0.35">
      <c r="A1" s="24" t="s">
        <v>51</v>
      </c>
      <c r="B1" s="24"/>
      <c r="C1" s="24"/>
      <c r="D1" s="24"/>
      <c r="E1" s="24"/>
      <c r="F1" s="24"/>
      <c r="G1" s="24"/>
      <c r="H1" s="24"/>
    </row>
    <row r="2" spans="1:8" ht="14.65" customHeight="1" x14ac:dyDescent="0.35">
      <c r="A2" s="24"/>
      <c r="B2" s="24"/>
      <c r="C2" s="24"/>
      <c r="D2" s="24"/>
      <c r="E2" s="24"/>
      <c r="F2" s="24"/>
      <c r="G2" s="24"/>
      <c r="H2" s="24"/>
    </row>
    <row r="3" spans="1:8" ht="14.65" customHeight="1" x14ac:dyDescent="0.35"/>
    <row r="4" spans="1:8" ht="14.65" customHeight="1" x14ac:dyDescent="0.35">
      <c r="A4" s="21" t="s">
        <v>52</v>
      </c>
      <c r="B4" s="21"/>
      <c r="C4" s="21"/>
      <c r="D4" s="21"/>
      <c r="E4" s="21"/>
      <c r="F4" s="21"/>
      <c r="G4" s="21"/>
      <c r="H4" s="21"/>
    </row>
    <row r="5" spans="1:8" ht="14.65" customHeight="1" x14ac:dyDescent="0.35"/>
    <row r="6" spans="1:8" ht="14.65" customHeight="1" x14ac:dyDescent="0.35">
      <c r="A6" s="8" t="s">
        <v>53</v>
      </c>
      <c r="B6" s="8" t="s">
        <v>54</v>
      </c>
      <c r="C6" s="8" t="s">
        <v>55</v>
      </c>
      <c r="D6" s="8" t="s">
        <v>56</v>
      </c>
      <c r="E6" s="8" t="s">
        <v>57</v>
      </c>
      <c r="F6" s="8" t="s">
        <v>58</v>
      </c>
      <c r="G6" s="8" t="s">
        <v>59</v>
      </c>
      <c r="H6" s="8" t="s">
        <v>60</v>
      </c>
    </row>
    <row r="7" spans="1:8" ht="14.65" customHeight="1" x14ac:dyDescent="0.35">
      <c r="A7" t="s">
        <v>61</v>
      </c>
      <c r="B7" s="10">
        <f>'Ladder Tracker'!$B$6</f>
        <v>1500</v>
      </c>
      <c r="C7" s="17">
        <f>'Ladder Tracker'!$B$8</f>
        <v>350</v>
      </c>
      <c r="D7" s="17">
        <v>0</v>
      </c>
      <c r="E7" s="10">
        <f t="shared" ref="E7:E18" si="0">MAX(B7+C7-D7,0)</f>
        <v>1850</v>
      </c>
      <c r="F7" s="10">
        <f t="shared" ref="F7:F18" si="1">E7-B7</f>
        <v>350</v>
      </c>
      <c r="G7" s="11">
        <f>MIN(IF('Ladder Tracker'!$C$18=0,0,E7/'Ladder Tracker'!$C$18),1)</f>
        <v>0.10277777777777777</v>
      </c>
      <c r="H7" s="2"/>
    </row>
    <row r="8" spans="1:8" ht="14.65" customHeight="1" x14ac:dyDescent="0.35">
      <c r="A8" t="s">
        <v>62</v>
      </c>
      <c r="B8" s="10">
        <f t="shared" ref="B8:B18" si="2">E7</f>
        <v>1850</v>
      </c>
      <c r="C8" s="17">
        <f>'Ladder Tracker'!$B$8</f>
        <v>350</v>
      </c>
      <c r="D8" s="17">
        <v>0</v>
      </c>
      <c r="E8" s="10">
        <f t="shared" si="0"/>
        <v>2200</v>
      </c>
      <c r="F8" s="10">
        <f t="shared" si="1"/>
        <v>350</v>
      </c>
      <c r="G8" s="11">
        <f>MIN(IF('Ladder Tracker'!$C$18=0,0,E8/'Ladder Tracker'!$C$18),1)</f>
        <v>0.12222222222222222</v>
      </c>
      <c r="H8" s="2"/>
    </row>
    <row r="9" spans="1:8" ht="14.65" customHeight="1" x14ac:dyDescent="0.35">
      <c r="A9" t="s">
        <v>63</v>
      </c>
      <c r="B9" s="10">
        <f t="shared" si="2"/>
        <v>2200</v>
      </c>
      <c r="C9" s="17">
        <f>'Ladder Tracker'!$B$8</f>
        <v>350</v>
      </c>
      <c r="D9" s="17">
        <v>0</v>
      </c>
      <c r="E9" s="10">
        <f t="shared" si="0"/>
        <v>2550</v>
      </c>
      <c r="F9" s="10">
        <f t="shared" si="1"/>
        <v>350</v>
      </c>
      <c r="G9" s="11">
        <f>MIN(IF('Ladder Tracker'!$C$18=0,0,E9/'Ladder Tracker'!$C$18),1)</f>
        <v>0.14166666666666666</v>
      </c>
      <c r="H9" s="2"/>
    </row>
    <row r="10" spans="1:8" ht="14.65" customHeight="1" x14ac:dyDescent="0.35">
      <c r="A10" t="s">
        <v>64</v>
      </c>
      <c r="B10" s="10">
        <f t="shared" si="2"/>
        <v>2550</v>
      </c>
      <c r="C10" s="17">
        <f>'Ladder Tracker'!$B$8</f>
        <v>350</v>
      </c>
      <c r="D10" s="17">
        <v>0</v>
      </c>
      <c r="E10" s="10">
        <f t="shared" si="0"/>
        <v>2900</v>
      </c>
      <c r="F10" s="10">
        <f t="shared" si="1"/>
        <v>350</v>
      </c>
      <c r="G10" s="11">
        <f>MIN(IF('Ladder Tracker'!$C$18=0,0,E10/'Ladder Tracker'!$C$18),1)</f>
        <v>0.16111111111111112</v>
      </c>
      <c r="H10" s="2"/>
    </row>
    <row r="11" spans="1:8" ht="14.65" customHeight="1" x14ac:dyDescent="0.35">
      <c r="A11" t="s">
        <v>65</v>
      </c>
      <c r="B11" s="10">
        <f t="shared" si="2"/>
        <v>2900</v>
      </c>
      <c r="C11" s="17">
        <f>'Ladder Tracker'!$B$8</f>
        <v>350</v>
      </c>
      <c r="D11" s="17">
        <v>0</v>
      </c>
      <c r="E11" s="10">
        <f t="shared" si="0"/>
        <v>3250</v>
      </c>
      <c r="F11" s="10">
        <f t="shared" si="1"/>
        <v>350</v>
      </c>
      <c r="G11" s="11">
        <f>MIN(IF('Ladder Tracker'!$C$18=0,0,E11/'Ladder Tracker'!$C$18),1)</f>
        <v>0.18055555555555555</v>
      </c>
      <c r="H11" s="2"/>
    </row>
    <row r="12" spans="1:8" ht="14.65" customHeight="1" x14ac:dyDescent="0.35">
      <c r="A12" t="s">
        <v>66</v>
      </c>
      <c r="B12" s="10">
        <f t="shared" si="2"/>
        <v>3250</v>
      </c>
      <c r="C12" s="17">
        <f>'Ladder Tracker'!$B$8</f>
        <v>350</v>
      </c>
      <c r="D12" s="17">
        <v>0</v>
      </c>
      <c r="E12" s="10">
        <f t="shared" si="0"/>
        <v>3600</v>
      </c>
      <c r="F12" s="10">
        <f t="shared" si="1"/>
        <v>350</v>
      </c>
      <c r="G12" s="11">
        <f>MIN(IF('Ladder Tracker'!$C$18=0,0,E12/'Ladder Tracker'!$C$18),1)</f>
        <v>0.2</v>
      </c>
      <c r="H12" s="2"/>
    </row>
    <row r="13" spans="1:8" ht="14.65" customHeight="1" x14ac:dyDescent="0.35">
      <c r="A13" t="s">
        <v>67</v>
      </c>
      <c r="B13" s="10">
        <f t="shared" si="2"/>
        <v>3600</v>
      </c>
      <c r="C13" s="17">
        <f>'Ladder Tracker'!$B$8</f>
        <v>350</v>
      </c>
      <c r="D13" s="17">
        <v>0</v>
      </c>
      <c r="E13" s="10">
        <f t="shared" si="0"/>
        <v>3950</v>
      </c>
      <c r="F13" s="10">
        <f t="shared" si="1"/>
        <v>350</v>
      </c>
      <c r="G13" s="11">
        <f>MIN(IF('Ladder Tracker'!$C$18=0,0,E13/'Ladder Tracker'!$C$18),1)</f>
        <v>0.21944444444444444</v>
      </c>
      <c r="H13" s="2"/>
    </row>
    <row r="14" spans="1:8" ht="14.65" customHeight="1" x14ac:dyDescent="0.35">
      <c r="A14" t="s">
        <v>68</v>
      </c>
      <c r="B14" s="10">
        <f t="shared" si="2"/>
        <v>3950</v>
      </c>
      <c r="C14" s="17">
        <f>'Ladder Tracker'!$B$8</f>
        <v>350</v>
      </c>
      <c r="D14" s="17">
        <v>0</v>
      </c>
      <c r="E14" s="10">
        <f t="shared" si="0"/>
        <v>4300</v>
      </c>
      <c r="F14" s="10">
        <f t="shared" si="1"/>
        <v>350</v>
      </c>
      <c r="G14" s="11">
        <f>MIN(IF('Ladder Tracker'!$C$18=0,0,E14/'Ladder Tracker'!$C$18),1)</f>
        <v>0.2388888888888889</v>
      </c>
      <c r="H14" s="2"/>
    </row>
    <row r="15" spans="1:8" ht="14.65" customHeight="1" x14ac:dyDescent="0.35">
      <c r="A15" t="s">
        <v>69</v>
      </c>
      <c r="B15" s="10">
        <f t="shared" si="2"/>
        <v>4300</v>
      </c>
      <c r="C15" s="17">
        <f>'Ladder Tracker'!$B$8</f>
        <v>350</v>
      </c>
      <c r="D15" s="17">
        <v>0</v>
      </c>
      <c r="E15" s="10">
        <f t="shared" si="0"/>
        <v>4650</v>
      </c>
      <c r="F15" s="10">
        <f t="shared" si="1"/>
        <v>350</v>
      </c>
      <c r="G15" s="11">
        <f>MIN(IF('Ladder Tracker'!$C$18=0,0,E15/'Ladder Tracker'!$C$18),1)</f>
        <v>0.25833333333333336</v>
      </c>
      <c r="H15" s="2"/>
    </row>
    <row r="16" spans="1:8" ht="14.65" customHeight="1" x14ac:dyDescent="0.35">
      <c r="A16" t="s">
        <v>70</v>
      </c>
      <c r="B16" s="10">
        <f t="shared" si="2"/>
        <v>4650</v>
      </c>
      <c r="C16" s="17">
        <f>'Ladder Tracker'!$B$8</f>
        <v>350</v>
      </c>
      <c r="D16" s="17">
        <v>0</v>
      </c>
      <c r="E16" s="10">
        <f t="shared" si="0"/>
        <v>5000</v>
      </c>
      <c r="F16" s="10">
        <f t="shared" si="1"/>
        <v>350</v>
      </c>
      <c r="G16" s="11">
        <f>MIN(IF('Ladder Tracker'!$C$18=0,0,E16/'Ladder Tracker'!$C$18),1)</f>
        <v>0.27777777777777779</v>
      </c>
      <c r="H16" s="2"/>
    </row>
    <row r="17" spans="1:8" ht="14.65" customHeight="1" x14ac:dyDescent="0.35">
      <c r="A17" t="s">
        <v>71</v>
      </c>
      <c r="B17" s="10">
        <f t="shared" si="2"/>
        <v>5000</v>
      </c>
      <c r="C17" s="17">
        <f>'Ladder Tracker'!$B$8</f>
        <v>350</v>
      </c>
      <c r="D17" s="17">
        <v>0</v>
      </c>
      <c r="E17" s="10">
        <f t="shared" si="0"/>
        <v>5350</v>
      </c>
      <c r="F17" s="10">
        <f t="shared" si="1"/>
        <v>350</v>
      </c>
      <c r="G17" s="11">
        <f>MIN(IF('Ladder Tracker'!$C$18=0,0,E17/'Ladder Tracker'!$C$18),1)</f>
        <v>0.29722222222222222</v>
      </c>
      <c r="H17" s="2"/>
    </row>
    <row r="18" spans="1:8" ht="14.65" customHeight="1" x14ac:dyDescent="0.35">
      <c r="A18" t="s">
        <v>72</v>
      </c>
      <c r="B18" s="10">
        <f t="shared" si="2"/>
        <v>5350</v>
      </c>
      <c r="C18" s="17">
        <f>'Ladder Tracker'!$B$8</f>
        <v>350</v>
      </c>
      <c r="D18" s="17">
        <v>0</v>
      </c>
      <c r="E18" s="10">
        <f t="shared" si="0"/>
        <v>5700</v>
      </c>
      <c r="F18" s="10">
        <f t="shared" si="1"/>
        <v>350</v>
      </c>
      <c r="G18" s="11">
        <f>MIN(IF('Ladder Tracker'!$C$18=0,0,E18/'Ladder Tracker'!$C$18),1)</f>
        <v>0.31666666666666665</v>
      </c>
      <c r="H18" s="2"/>
    </row>
    <row r="19" spans="1:8" ht="14.65" customHeight="1" x14ac:dyDescent="0.35"/>
    <row r="20" spans="1:8" ht="14.65" customHeight="1" x14ac:dyDescent="0.35"/>
    <row r="21" spans="1:8" ht="14.65" customHeight="1" x14ac:dyDescent="0.35"/>
    <row r="22" spans="1:8" ht="14.65" customHeight="1" x14ac:dyDescent="0.35"/>
    <row r="23" spans="1:8" ht="14.65" customHeight="1" x14ac:dyDescent="0.35"/>
    <row r="24" spans="1:8" ht="14.65" customHeight="1" x14ac:dyDescent="0.35"/>
  </sheetData>
  <mergeCells count="2">
    <mergeCell ref="A1:H2"/>
    <mergeCell ref="A4:H4"/>
  </mergeCells>
  <conditionalFormatting sqref="G7:G18">
    <cfRule type="dataBar" priority="1">
      <dataBar>
        <cfvo type="min"/>
        <cfvo type="max"/>
        <color rgb="FF0F766E"/>
      </dataBar>
    </cfRule>
    <cfRule type="dataBar" priority="2">
      <dataBar>
        <cfvo type="min"/>
        <cfvo type="max"/>
        <color rgb="FF0F766E"/>
      </dataBar>
      <extLst>
        <ext xmlns:x14="http://schemas.microsoft.com/office/spreadsheetml/2009/9/main" uri="{B025F937-C7B1-47D3-B67F-A62EFF666E3E}">
          <x14:id>{72C171FB-4A25-0343-AD4B-23ED5F65BEAB}</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72C171FB-4A25-0343-AD4B-23ED5F65BEAB}">
            <x14:dataBar>
              <x14:cfvo type="min"/>
              <x14:cfvo type="max"/>
              <x14:negativeFillColor auto="1"/>
              <x14:axisColor auto="1"/>
            </x14:dataBar>
          </x14:cfRule>
          <xm:sqref>G7:G18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tabSelected="1" workbookViewId="0">
      <selection sqref="A1:G2"/>
    </sheetView>
  </sheetViews>
  <sheetFormatPr defaultRowHeight="14.5" x14ac:dyDescent="0.35"/>
  <cols>
    <col min="1" max="1" width="22" customWidth="1"/>
    <col min="2" max="2" width="16" customWidth="1"/>
    <col min="3" max="3" width="13" customWidth="1"/>
    <col min="4" max="4" width="15" customWidth="1"/>
    <col min="5" max="6" width="24" customWidth="1"/>
    <col min="7" max="7" width="28" customWidth="1"/>
  </cols>
  <sheetData>
    <row r="1" spans="1:7" ht="15.4" customHeight="1" x14ac:dyDescent="0.35">
      <c r="A1" s="24" t="s">
        <v>73</v>
      </c>
      <c r="B1" s="24"/>
      <c r="C1" s="24"/>
      <c r="D1" s="24"/>
      <c r="E1" s="24"/>
      <c r="F1" s="24"/>
      <c r="G1" s="24"/>
    </row>
    <row r="2" spans="1:7" ht="15.4" customHeight="1" x14ac:dyDescent="0.35">
      <c r="A2" s="24"/>
      <c r="B2" s="24"/>
      <c r="C2" s="24"/>
      <c r="D2" s="24"/>
      <c r="E2" s="24"/>
      <c r="F2" s="24"/>
      <c r="G2" s="24"/>
    </row>
    <row r="3" spans="1:7" ht="15.4" customHeight="1" x14ac:dyDescent="0.35"/>
    <row r="4" spans="1:7" ht="15.4" customHeight="1" x14ac:dyDescent="0.35">
      <c r="A4" s="21" t="s">
        <v>74</v>
      </c>
      <c r="B4" s="21"/>
      <c r="C4" s="21"/>
      <c r="D4" s="21"/>
      <c r="E4" s="21"/>
      <c r="F4" s="21"/>
      <c r="G4" s="21"/>
    </row>
    <row r="5" spans="1:7" ht="15.4" customHeight="1" x14ac:dyDescent="0.35"/>
    <row r="6" spans="1:7" ht="15.4" customHeight="1" x14ac:dyDescent="0.35">
      <c r="A6" s="8" t="s">
        <v>31</v>
      </c>
      <c r="B6" s="8" t="s">
        <v>33</v>
      </c>
      <c r="C6" s="8" t="s">
        <v>75</v>
      </c>
      <c r="D6" s="8" t="s">
        <v>76</v>
      </c>
      <c r="E6" s="8" t="s">
        <v>77</v>
      </c>
      <c r="F6" s="8" t="s">
        <v>78</v>
      </c>
      <c r="G6" s="8" t="s">
        <v>60</v>
      </c>
    </row>
    <row r="7" spans="1:7" ht="15.4" customHeight="1" x14ac:dyDescent="0.35">
      <c r="A7" t="s">
        <v>40</v>
      </c>
      <c r="B7" s="10">
        <f>'Ladder Tracker'!C15</f>
        <v>1000</v>
      </c>
      <c r="C7" s="2" t="s">
        <v>79</v>
      </c>
      <c r="D7" s="2"/>
      <c r="E7" s="2"/>
      <c r="F7" s="2"/>
      <c r="G7" s="2"/>
    </row>
    <row r="8" spans="1:7" ht="15.4" customHeight="1" x14ac:dyDescent="0.35">
      <c r="A8" t="s">
        <v>42</v>
      </c>
      <c r="B8" s="10">
        <f>'Ladder Tracker'!C16</f>
        <v>3000</v>
      </c>
      <c r="C8" s="2" t="s">
        <v>79</v>
      </c>
      <c r="D8" s="2"/>
      <c r="E8" s="2"/>
      <c r="F8" s="2"/>
      <c r="G8" s="2"/>
    </row>
    <row r="9" spans="1:7" ht="15.4" customHeight="1" x14ac:dyDescent="0.35">
      <c r="A9" t="s">
        <v>44</v>
      </c>
      <c r="B9" s="10">
        <f>'Ladder Tracker'!C17</f>
        <v>9000</v>
      </c>
      <c r="C9" s="2" t="s">
        <v>79</v>
      </c>
      <c r="D9" s="2"/>
      <c r="E9" s="2"/>
      <c r="F9" s="2"/>
      <c r="G9" s="2"/>
    </row>
    <row r="10" spans="1:7" ht="15.4" customHeight="1" x14ac:dyDescent="0.35">
      <c r="A10" t="s">
        <v>46</v>
      </c>
      <c r="B10" s="10">
        <f>'Ladder Tracker'!C18</f>
        <v>18000</v>
      </c>
      <c r="C10" s="2" t="s">
        <v>79</v>
      </c>
      <c r="D10" s="2"/>
      <c r="E10" s="2"/>
      <c r="F10" s="2"/>
      <c r="G10" s="2"/>
    </row>
    <row r="11" spans="1:7" ht="15.4" customHeight="1" x14ac:dyDescent="0.35"/>
    <row r="12" spans="1:7" ht="15.4" customHeight="1" x14ac:dyDescent="0.35"/>
    <row r="13" spans="1:7" ht="15.4" customHeight="1" x14ac:dyDescent="0.35">
      <c r="A13" s="21" t="s">
        <v>80</v>
      </c>
      <c r="B13" s="21"/>
      <c r="C13" s="21"/>
      <c r="D13" s="21"/>
      <c r="E13" s="21"/>
      <c r="F13" s="21"/>
      <c r="G13" s="21"/>
    </row>
    <row r="14" spans="1:7" ht="15.4" customHeight="1" x14ac:dyDescent="0.35"/>
    <row r="15" spans="1:7" ht="15.4" customHeight="1" x14ac:dyDescent="0.35">
      <c r="A15" s="4" t="s">
        <v>81</v>
      </c>
      <c r="B15" s="29" t="s">
        <v>82</v>
      </c>
      <c r="C15" s="29"/>
      <c r="D15" s="29"/>
      <c r="E15" s="29"/>
      <c r="F15" s="29"/>
      <c r="G15" s="29"/>
    </row>
    <row r="16" spans="1:7" ht="15.4" customHeight="1" x14ac:dyDescent="0.35">
      <c r="A16" s="4" t="s">
        <v>83</v>
      </c>
      <c r="B16" s="29" t="s">
        <v>84</v>
      </c>
      <c r="C16" s="29"/>
      <c r="D16" s="29"/>
      <c r="E16" s="29"/>
      <c r="F16" s="29"/>
      <c r="G16" s="29"/>
    </row>
    <row r="17" spans="1:7" ht="15.4" customHeight="1" x14ac:dyDescent="0.35">
      <c r="A17" s="4" t="s">
        <v>85</v>
      </c>
      <c r="B17" s="29" t="s">
        <v>86</v>
      </c>
      <c r="C17" s="29"/>
      <c r="D17" s="29"/>
      <c r="E17" s="29"/>
      <c r="F17" s="29"/>
      <c r="G17" s="29"/>
    </row>
    <row r="18" spans="1:7" ht="15.4" customHeight="1" x14ac:dyDescent="0.35">
      <c r="A18" s="4" t="s">
        <v>87</v>
      </c>
      <c r="B18" s="29" t="s">
        <v>88</v>
      </c>
      <c r="C18" s="29"/>
      <c r="D18" s="29"/>
      <c r="E18" s="29"/>
      <c r="F18" s="29"/>
      <c r="G18" s="29"/>
    </row>
    <row r="19" spans="1:7" ht="15.4" customHeight="1" x14ac:dyDescent="0.35">
      <c r="A19" s="4" t="s">
        <v>89</v>
      </c>
      <c r="B19" s="29" t="s">
        <v>90</v>
      </c>
      <c r="C19" s="29"/>
      <c r="D19" s="29"/>
      <c r="E19" s="29"/>
      <c r="F19" s="29"/>
      <c r="G19" s="29"/>
    </row>
    <row r="20" spans="1:7" ht="15.4" customHeight="1" x14ac:dyDescent="0.35"/>
    <row r="21" spans="1:7" ht="15.4" customHeight="1" x14ac:dyDescent="0.35"/>
    <row r="22" spans="1:7" ht="15.4" customHeight="1" x14ac:dyDescent="0.35"/>
    <row r="23" spans="1:7" ht="15.4" customHeight="1" x14ac:dyDescent="0.35"/>
    <row r="24" spans="1:7" ht="15.4" customHeight="1" x14ac:dyDescent="0.35"/>
  </sheetData>
  <mergeCells count="8">
    <mergeCell ref="B17:G17"/>
    <mergeCell ref="B18:G18"/>
    <mergeCell ref="B19:G19"/>
    <mergeCell ref="A1:G2"/>
    <mergeCell ref="A4:G4"/>
    <mergeCell ref="A13:G13"/>
    <mergeCell ref="B15:G15"/>
    <mergeCell ref="B16:G16"/>
  </mergeCells>
  <conditionalFormatting sqref="C7:C10">
    <cfRule type="expression" dxfId="0" priority="1">
      <formula>C7="Yes"</formula>
    </cfRule>
  </conditionalFormatting>
  <dataValidations count="1">
    <dataValidation type="list" sqref="C7:C10" xr:uid="{00000000-0002-0000-0300-000000000000}">
      <formula1>"No,Yes"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Ladder Tracker</vt:lpstr>
      <vt:lpstr>Monthly Progress</vt:lpstr>
      <vt:lpstr>Milestone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Edvaldo Ribeiro</cp:lastModifiedBy>
  <dcterms:modified xsi:type="dcterms:W3CDTF">2026-09-15T00:00:56Z</dcterms:modified>
</cp:coreProperties>
</file>